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414D5F70-A9CE-4CC8-9D29-1D84A3D888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p Acreage Production Value" sheetId="1" r:id="rId1"/>
    <sheet name="Vegetable Crops -1939" sheetId="2" r:id="rId2"/>
    <sheet name="Potatoes -1939" sheetId="6" r:id="rId3"/>
    <sheet name="Field  Crops -1939" sheetId="3" r:id="rId4"/>
    <sheet name="Grain Crops -1939" sheetId="5" r:id="rId5"/>
    <sheet name="Silage - 1939" sheetId="7" r:id="rId6"/>
    <sheet name="Livestock Products -1939" sheetId="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B3" i="7"/>
  <c r="F25" i="4"/>
  <c r="F23" i="4"/>
  <c r="F20" i="4"/>
  <c r="F14" i="4"/>
  <c r="F7" i="4"/>
  <c r="F3" i="4"/>
  <c r="G9" i="5"/>
  <c r="C9" i="5"/>
  <c r="F4" i="6"/>
  <c r="B4" i="6"/>
  <c r="G10" i="3"/>
  <c r="C10" i="3"/>
  <c r="F17" i="2"/>
  <c r="B17" i="2"/>
  <c r="H36" i="1"/>
  <c r="C36" i="1"/>
  <c r="H28" i="1"/>
  <c r="C28" i="1"/>
  <c r="H22" i="1"/>
  <c r="C22" i="1"/>
</calcChain>
</file>

<file path=xl/sharedStrings.xml><?xml version="1.0" encoding="utf-8"?>
<sst xmlns="http://schemas.openxmlformats.org/spreadsheetml/2006/main" count="298" uniqueCount="117">
  <si>
    <t>Crop</t>
  </si>
  <si>
    <t>Category</t>
  </si>
  <si>
    <t>Acreage</t>
  </si>
  <si>
    <t>Production</t>
  </si>
  <si>
    <t>Unit</t>
  </si>
  <si>
    <t>Unit Value</t>
  </si>
  <si>
    <t>Value</t>
  </si>
  <si>
    <t>Deciduous Fruits</t>
  </si>
  <si>
    <t>Apples</t>
  </si>
  <si>
    <t>Boxes</t>
  </si>
  <si>
    <t>Peaches</t>
  </si>
  <si>
    <t>Tons</t>
  </si>
  <si>
    <t>Peaches, Dried</t>
  </si>
  <si>
    <t>---</t>
  </si>
  <si>
    <t>Pears</t>
  </si>
  <si>
    <t>Plums</t>
  </si>
  <si>
    <t>Apricots</t>
  </si>
  <si>
    <t>Ton</t>
  </si>
  <si>
    <t>Apricots, Dried</t>
  </si>
  <si>
    <t>Nectarines</t>
  </si>
  <si>
    <t>Walnuts</t>
  </si>
  <si>
    <t>Pound</t>
  </si>
  <si>
    <t>Pecans</t>
  </si>
  <si>
    <t>Family Orchards</t>
  </si>
  <si>
    <t>Quinces</t>
  </si>
  <si>
    <t>Almonds</t>
  </si>
  <si>
    <t>Berries</t>
  </si>
  <si>
    <t>Crates</t>
  </si>
  <si>
    <t>Cherries</t>
  </si>
  <si>
    <t>Lugs</t>
  </si>
  <si>
    <t>&lt;---------</t>
  </si>
  <si>
    <t>Correct Number</t>
  </si>
  <si>
    <t>Figs</t>
  </si>
  <si>
    <t>Incorrect Number</t>
  </si>
  <si>
    <t>Olives</t>
  </si>
  <si>
    <t>Persimmons</t>
  </si>
  <si>
    <t>Pomegranates</t>
  </si>
  <si>
    <t>Total</t>
  </si>
  <si>
    <t>&lt;-------&gt;</t>
  </si>
  <si>
    <t>Total in  Kern county  ag. report pdf of 1939  is wrong</t>
  </si>
  <si>
    <t>Citrus Fruits</t>
  </si>
  <si>
    <t>Grapefruit</t>
  </si>
  <si>
    <t>Oranges</t>
  </si>
  <si>
    <t>Tangerines</t>
  </si>
  <si>
    <t>Grapes</t>
  </si>
  <si>
    <t>Table</t>
  </si>
  <si>
    <t>Wine</t>
  </si>
  <si>
    <t>Raisins</t>
  </si>
  <si>
    <t>Raisins, Soda Dip</t>
  </si>
  <si>
    <t>Raisins, Zante Currants</t>
  </si>
  <si>
    <t>Lettuce</t>
  </si>
  <si>
    <t>Cabbage</t>
  </si>
  <si>
    <t>Tomatoes</t>
  </si>
  <si>
    <t>Beans</t>
  </si>
  <si>
    <t>Peas</t>
  </si>
  <si>
    <t>Carrots</t>
  </si>
  <si>
    <t>Other Vegetables</t>
  </si>
  <si>
    <t>Squash</t>
  </si>
  <si>
    <t>Cucumbers</t>
  </si>
  <si>
    <t>Onion Seed</t>
  </si>
  <si>
    <t>Pounds</t>
  </si>
  <si>
    <t>Onions</t>
  </si>
  <si>
    <t>Sacks</t>
  </si>
  <si>
    <t>Sweet Corn</t>
  </si>
  <si>
    <t>Watermelons</t>
  </si>
  <si>
    <t>Cantaloupes</t>
  </si>
  <si>
    <t>Other Melons</t>
  </si>
  <si>
    <t>|</t>
  </si>
  <si>
    <t>\|/</t>
  </si>
  <si>
    <t>Total in Kern county ag report pdf of 1939 is incorrect</t>
  </si>
  <si>
    <t>Potatoes</t>
  </si>
  <si>
    <t>Sweet Potatoes</t>
  </si>
  <si>
    <t>Unit value</t>
  </si>
  <si>
    <t>Cotton</t>
  </si>
  <si>
    <t>Field Crops</t>
  </si>
  <si>
    <t>Bales</t>
  </si>
  <si>
    <t>Cotton Seed</t>
  </si>
  <si>
    <t>Alfalfa</t>
  </si>
  <si>
    <t>Alfalfa Seed</t>
  </si>
  <si>
    <t>Sugar Beets</t>
  </si>
  <si>
    <t>Nursery Stock</t>
  </si>
  <si>
    <t>Honey and Products</t>
  </si>
  <si>
    <t>Asparagus</t>
  </si>
  <si>
    <t>No Production Until 1941</t>
  </si>
  <si>
    <t>Barley</t>
  </si>
  <si>
    <t>Grain</t>
  </si>
  <si>
    <t>Milo Maize</t>
  </si>
  <si>
    <t>Wheat</t>
  </si>
  <si>
    <t>Grain Hay</t>
  </si>
  <si>
    <t>Flax</t>
  </si>
  <si>
    <t>Bushels</t>
  </si>
  <si>
    <t>Oats</t>
  </si>
  <si>
    <t>Rye</t>
  </si>
  <si>
    <t>Silage</t>
  </si>
  <si>
    <t>Item</t>
  </si>
  <si>
    <t>Quantity</t>
  </si>
  <si>
    <t>Hogs</t>
  </si>
  <si>
    <t>Swine</t>
  </si>
  <si>
    <t>Head</t>
  </si>
  <si>
    <t>Poultry</t>
  </si>
  <si>
    <t>Each</t>
  </si>
  <si>
    <t>Eggs</t>
  </si>
  <si>
    <t>Dozen</t>
  </si>
  <si>
    <t>Steers</t>
  </si>
  <si>
    <t>Cattle</t>
  </si>
  <si>
    <t>Bulls and Stags</t>
  </si>
  <si>
    <t>Cows and Heifers</t>
  </si>
  <si>
    <t>Calves</t>
  </si>
  <si>
    <t>Hides</t>
  </si>
  <si>
    <t>Lambs</t>
  </si>
  <si>
    <t>Sheep</t>
  </si>
  <si>
    <t>Wool</t>
  </si>
  <si>
    <t>Milk and Butterfat</t>
  </si>
  <si>
    <t>Dairy</t>
  </si>
  <si>
    <t>Grand total of all livestock</t>
  </si>
  <si>
    <t>Total acreage all crops</t>
  </si>
  <si>
    <t>Total Value of all crops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</si>
</sst>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0" xfId="0" applyFont="1"/>
    <xf numFmtId="0" fontId="4" fillId="0" borderId="2" xfId="0" applyFont="1" applyBorder="1"/>
    <xf numFmtId="164" fontId="0" fillId="0" borderId="0" xfId="1" applyNumberFormat="1" applyFont="1"/>
    <xf numFmtId="164" fontId="4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2" borderId="0" xfId="0" applyNumberFormat="1" applyFont="1" applyFill="1"/>
    <xf numFmtId="44" fontId="0" fillId="0" borderId="0" xfId="2" applyFont="1" applyAlignment="1">
      <alignment horizontal="center" vertical="center"/>
    </xf>
    <xf numFmtId="44" fontId="4" fillId="0" borderId="2" xfId="2" applyFont="1" applyBorder="1" applyAlignment="1">
      <alignment horizontal="center" vertical="center"/>
    </xf>
    <xf numFmtId="44" fontId="0" fillId="0" borderId="0" xfId="0" applyNumberFormat="1"/>
    <xf numFmtId="0" fontId="0" fillId="0" borderId="3" xfId="0" applyBorder="1"/>
    <xf numFmtId="0" fontId="4" fillId="0" borderId="4" xfId="0" applyFont="1" applyBorder="1"/>
    <xf numFmtId="164" fontId="0" fillId="0" borderId="3" xfId="1" applyNumberFormat="1" applyFont="1" applyBorder="1"/>
    <xf numFmtId="164" fontId="4" fillId="0" borderId="4" xfId="1" applyNumberFormat="1" applyFont="1" applyBorder="1"/>
    <xf numFmtId="164" fontId="0" fillId="0" borderId="3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44" fontId="0" fillId="0" borderId="3" xfId="2" applyFont="1" applyBorder="1" applyAlignment="1">
      <alignment horizontal="center" vertical="top"/>
    </xf>
    <xf numFmtId="44" fontId="4" fillId="0" borderId="4" xfId="2" applyFont="1" applyBorder="1" applyAlignment="1">
      <alignment horizontal="center" vertical="top"/>
    </xf>
    <xf numFmtId="3" fontId="3" fillId="2" borderId="0" xfId="0" applyNumberFormat="1" applyFont="1" applyFill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44" fontId="4" fillId="0" borderId="4" xfId="2" applyFont="1" applyBorder="1" applyAlignment="1">
      <alignment horizontal="center" vertical="center"/>
    </xf>
    <xf numFmtId="44" fontId="0" fillId="0" borderId="0" xfId="2" applyFont="1"/>
    <xf numFmtId="165" fontId="0" fillId="0" borderId="0" xfId="2" applyNumberFormat="1" applyFont="1"/>
    <xf numFmtId="44" fontId="0" fillId="0" borderId="3" xfId="2" applyFont="1" applyBorder="1"/>
    <xf numFmtId="165" fontId="0" fillId="0" borderId="3" xfId="2" applyNumberFormat="1" applyFont="1" applyBorder="1"/>
    <xf numFmtId="164" fontId="4" fillId="0" borderId="4" xfId="0" applyNumberFormat="1" applyFont="1" applyBorder="1"/>
    <xf numFmtId="44" fontId="4" fillId="0" borderId="4" xfId="2" applyFont="1" applyBorder="1"/>
    <xf numFmtId="44" fontId="0" fillId="0" borderId="3" xfId="2" applyFont="1" applyBorder="1" applyAlignment="1">
      <alignment horizontal="center"/>
    </xf>
    <xf numFmtId="44" fontId="4" fillId="0" borderId="4" xfId="2" applyFont="1" applyBorder="1" applyAlignment="1">
      <alignment horizontal="center"/>
    </xf>
    <xf numFmtId="44" fontId="4" fillId="0" borderId="2" xfId="2" applyFont="1" applyBorder="1"/>
    <xf numFmtId="165" fontId="4" fillId="0" borderId="2" xfId="2" applyNumberFormat="1" applyFont="1" applyBorder="1"/>
    <xf numFmtId="165" fontId="4" fillId="0" borderId="0" xfId="0" applyNumberFormat="1" applyFont="1"/>
    <xf numFmtId="0" fontId="0" fillId="3" borderId="0" xfId="0" applyFill="1"/>
    <xf numFmtId="165" fontId="4" fillId="0" borderId="0" xfId="2" applyNumberFormat="1" applyFont="1"/>
    <xf numFmtId="164" fontId="4" fillId="0" borderId="0" xfId="1" applyNumberFormat="1" applyFont="1"/>
    <xf numFmtId="164" fontId="4" fillId="5" borderId="2" xfId="1" applyNumberFormat="1" applyFont="1" applyFill="1" applyBorder="1" applyAlignment="1">
      <alignment horizontal="right"/>
    </xf>
    <xf numFmtId="164" fontId="4" fillId="5" borderId="4" xfId="1" applyNumberFormat="1" applyFont="1" applyFill="1" applyBorder="1" applyAlignment="1">
      <alignment horizontal="right"/>
    </xf>
    <xf numFmtId="0" fontId="4" fillId="5" borderId="0" xfId="0" applyFont="1" applyFill="1"/>
    <xf numFmtId="0" fontId="4" fillId="0" borderId="0" xfId="0" applyFont="1"/>
    <xf numFmtId="0" fontId="7" fillId="2" borderId="0" xfId="0" applyFont="1" applyFill="1"/>
    <xf numFmtId="0" fontId="5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L17" sqref="L17:O18"/>
    </sheetView>
  </sheetViews>
  <sheetFormatPr defaultRowHeight="15"/>
  <cols>
    <col min="1" max="1" width="16" customWidth="1"/>
    <col min="2" max="2" width="17.5703125" customWidth="1"/>
    <col min="3" max="3" width="10.5703125" bestFit="1" customWidth="1"/>
    <col min="4" max="4" width="11.5703125" bestFit="1" customWidth="1"/>
    <col min="6" max="6" width="11.5703125" customWidth="1"/>
    <col min="8" max="8" width="13.28515625" bestFit="1" customWidth="1"/>
    <col min="9" max="9" width="10.5703125" bestFit="1" customWidth="1"/>
  </cols>
  <sheetData>
    <row r="1" spans="1:9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</row>
    <row r="2" spans="1:9">
      <c r="A2" s="3" t="s">
        <v>7</v>
      </c>
      <c r="B2" s="2"/>
      <c r="C2" s="2"/>
      <c r="D2" s="2"/>
      <c r="E2" s="2"/>
      <c r="F2" s="2"/>
      <c r="G2" s="2"/>
      <c r="H2" s="2"/>
    </row>
    <row r="3" spans="1:9">
      <c r="A3" t="s">
        <v>8</v>
      </c>
      <c r="B3" t="s">
        <v>7</v>
      </c>
      <c r="C3" s="7">
        <v>67</v>
      </c>
      <c r="D3" s="7">
        <v>3500</v>
      </c>
      <c r="E3" s="9" t="s">
        <v>9</v>
      </c>
      <c r="F3" s="12">
        <v>1</v>
      </c>
      <c r="G3" s="12"/>
      <c r="H3" s="5">
        <v>3500</v>
      </c>
      <c r="I3" s="14"/>
    </row>
    <row r="4" spans="1:9">
      <c r="A4" t="s">
        <v>10</v>
      </c>
      <c r="B4" t="s">
        <v>7</v>
      </c>
      <c r="C4" s="7">
        <v>787</v>
      </c>
      <c r="D4" s="7">
        <v>2850</v>
      </c>
      <c r="E4" s="9" t="s">
        <v>11</v>
      </c>
      <c r="F4" s="12">
        <v>60</v>
      </c>
      <c r="G4" s="12"/>
      <c r="H4" s="5">
        <v>171000</v>
      </c>
    </row>
    <row r="5" spans="1:9">
      <c r="A5" t="s">
        <v>12</v>
      </c>
      <c r="B5" t="s">
        <v>7</v>
      </c>
      <c r="C5" s="7" t="s">
        <v>13</v>
      </c>
      <c r="D5" s="7">
        <v>170</v>
      </c>
      <c r="E5" s="9" t="s">
        <v>11</v>
      </c>
      <c r="F5" s="12">
        <v>140</v>
      </c>
      <c r="G5" s="12"/>
      <c r="H5" s="5">
        <v>23800</v>
      </c>
    </row>
    <row r="6" spans="1:9">
      <c r="A6" t="s">
        <v>14</v>
      </c>
      <c r="B6" t="s">
        <v>7</v>
      </c>
      <c r="C6" s="7">
        <v>179</v>
      </c>
      <c r="D6" s="7">
        <v>675</v>
      </c>
      <c r="E6" s="9" t="s">
        <v>11</v>
      </c>
      <c r="F6" s="12">
        <v>42</v>
      </c>
      <c r="G6" s="12"/>
      <c r="H6" s="5">
        <v>28350</v>
      </c>
    </row>
    <row r="7" spans="1:9">
      <c r="A7" t="s">
        <v>15</v>
      </c>
      <c r="B7" t="s">
        <v>7</v>
      </c>
      <c r="C7" s="7">
        <v>1664</v>
      </c>
      <c r="D7" s="7">
        <v>6525</v>
      </c>
      <c r="E7" s="9" t="s">
        <v>11</v>
      </c>
      <c r="F7" s="12">
        <v>40</v>
      </c>
      <c r="G7" s="12"/>
      <c r="H7" s="5">
        <v>261000</v>
      </c>
    </row>
    <row r="8" spans="1:9">
      <c r="A8" t="s">
        <v>16</v>
      </c>
      <c r="B8" t="s">
        <v>7</v>
      </c>
      <c r="C8" s="7">
        <v>504</v>
      </c>
      <c r="D8" s="7">
        <v>931</v>
      </c>
      <c r="E8" s="9" t="s">
        <v>11</v>
      </c>
      <c r="F8" s="12">
        <v>60</v>
      </c>
      <c r="G8" s="12" t="s">
        <v>17</v>
      </c>
      <c r="H8" s="5">
        <v>55860</v>
      </c>
    </row>
    <row r="9" spans="1:9">
      <c r="A9" t="s">
        <v>18</v>
      </c>
      <c r="B9" t="s">
        <v>7</v>
      </c>
      <c r="C9" s="7" t="s">
        <v>13</v>
      </c>
      <c r="D9" s="7">
        <v>113</v>
      </c>
      <c r="E9" s="9" t="s">
        <v>11</v>
      </c>
      <c r="F9" s="12">
        <v>180</v>
      </c>
      <c r="G9" s="12" t="s">
        <v>17</v>
      </c>
      <c r="H9" s="5">
        <v>20340</v>
      </c>
    </row>
    <row r="10" spans="1:9">
      <c r="A10" t="s">
        <v>19</v>
      </c>
      <c r="B10" t="s">
        <v>7</v>
      </c>
      <c r="C10" s="7">
        <v>71</v>
      </c>
      <c r="D10" s="7">
        <v>311</v>
      </c>
      <c r="E10" s="9" t="s">
        <v>11</v>
      </c>
      <c r="F10" s="12">
        <v>70</v>
      </c>
      <c r="G10" s="12"/>
      <c r="H10" s="5">
        <v>21770</v>
      </c>
    </row>
    <row r="11" spans="1:9">
      <c r="A11" t="s">
        <v>20</v>
      </c>
      <c r="B11" t="s">
        <v>7</v>
      </c>
      <c r="C11" s="7">
        <v>46</v>
      </c>
      <c r="D11" s="7">
        <v>31.5</v>
      </c>
      <c r="E11" s="9" t="s">
        <v>11</v>
      </c>
      <c r="F11" s="12">
        <v>0.16</v>
      </c>
      <c r="G11" s="12" t="s">
        <v>21</v>
      </c>
      <c r="H11" s="5">
        <v>10080</v>
      </c>
      <c r="I11" s="14"/>
    </row>
    <row r="12" spans="1:9">
      <c r="A12" t="s">
        <v>22</v>
      </c>
      <c r="B12" t="s">
        <v>7</v>
      </c>
      <c r="C12" s="7">
        <v>40</v>
      </c>
      <c r="D12" s="7">
        <v>2.5</v>
      </c>
      <c r="E12" s="9" t="s">
        <v>11</v>
      </c>
      <c r="F12" s="12">
        <v>0.16</v>
      </c>
      <c r="G12" s="12" t="s">
        <v>21</v>
      </c>
      <c r="H12" s="5">
        <v>720</v>
      </c>
    </row>
    <row r="13" spans="1:9">
      <c r="A13" t="s">
        <v>23</v>
      </c>
      <c r="B13" t="s">
        <v>7</v>
      </c>
      <c r="C13" s="7">
        <v>135</v>
      </c>
      <c r="D13" s="7">
        <v>400</v>
      </c>
      <c r="E13" s="9" t="s">
        <v>11</v>
      </c>
      <c r="F13" s="12">
        <v>30</v>
      </c>
      <c r="G13" s="12" t="s">
        <v>17</v>
      </c>
      <c r="H13" s="5">
        <v>12000</v>
      </c>
    </row>
    <row r="14" spans="1:9">
      <c r="A14" t="s">
        <v>24</v>
      </c>
      <c r="B14" t="s">
        <v>7</v>
      </c>
      <c r="C14" s="7">
        <v>10</v>
      </c>
      <c r="D14" s="7">
        <v>10</v>
      </c>
      <c r="E14" s="9" t="s">
        <v>11</v>
      </c>
      <c r="F14" s="12">
        <v>50</v>
      </c>
      <c r="G14" s="12"/>
      <c r="H14" s="5">
        <v>500</v>
      </c>
    </row>
    <row r="15" spans="1:9">
      <c r="A15" t="s">
        <v>25</v>
      </c>
      <c r="B15" t="s">
        <v>7</v>
      </c>
      <c r="C15" s="7">
        <v>88</v>
      </c>
      <c r="D15" s="7">
        <v>21.5</v>
      </c>
      <c r="E15" s="9" t="s">
        <v>11</v>
      </c>
      <c r="F15" s="12">
        <v>0.16</v>
      </c>
      <c r="G15" s="12" t="s">
        <v>21</v>
      </c>
      <c r="H15" s="5">
        <v>6880</v>
      </c>
    </row>
    <row r="16" spans="1:9">
      <c r="A16" t="s">
        <v>26</v>
      </c>
      <c r="B16" t="s">
        <v>7</v>
      </c>
      <c r="C16" s="7">
        <v>60</v>
      </c>
      <c r="D16" s="7">
        <v>4175</v>
      </c>
      <c r="E16" s="9" t="s">
        <v>27</v>
      </c>
      <c r="F16" s="12">
        <v>1</v>
      </c>
      <c r="G16" s="12"/>
      <c r="H16" s="5">
        <v>4175</v>
      </c>
    </row>
    <row r="17" spans="1:15">
      <c r="A17" t="s">
        <v>28</v>
      </c>
      <c r="B17" t="s">
        <v>7</v>
      </c>
      <c r="C17" s="7">
        <v>14</v>
      </c>
      <c r="D17" s="7">
        <v>253</v>
      </c>
      <c r="E17" s="9" t="s">
        <v>29</v>
      </c>
      <c r="F17" s="12">
        <v>2.5</v>
      </c>
      <c r="G17" s="12"/>
      <c r="H17" s="5">
        <v>633</v>
      </c>
      <c r="L17" s="48"/>
      <c r="M17" s="49" t="s">
        <v>30</v>
      </c>
      <c r="N17" s="49" t="s">
        <v>31</v>
      </c>
      <c r="O17" s="49"/>
    </row>
    <row r="18" spans="1:15">
      <c r="A18" t="s">
        <v>32</v>
      </c>
      <c r="B18" t="s">
        <v>7</v>
      </c>
      <c r="C18" s="7">
        <v>21</v>
      </c>
      <c r="D18" s="7">
        <v>600</v>
      </c>
      <c r="E18" s="9" t="s">
        <v>29</v>
      </c>
      <c r="F18" s="12">
        <v>1</v>
      </c>
      <c r="G18" s="12"/>
      <c r="H18" s="5">
        <v>600</v>
      </c>
      <c r="L18" s="50"/>
      <c r="M18" s="49" t="s">
        <v>30</v>
      </c>
      <c r="N18" s="49" t="s">
        <v>33</v>
      </c>
      <c r="O18" s="49"/>
    </row>
    <row r="19" spans="1:15">
      <c r="A19" t="s">
        <v>34</v>
      </c>
      <c r="B19" t="s">
        <v>7</v>
      </c>
      <c r="C19" s="7">
        <v>420</v>
      </c>
      <c r="D19" s="7">
        <v>166</v>
      </c>
      <c r="E19" s="9" t="s">
        <v>11</v>
      </c>
      <c r="F19" s="12">
        <v>55</v>
      </c>
      <c r="G19" s="12"/>
      <c r="H19" s="5">
        <v>9130</v>
      </c>
    </row>
    <row r="20" spans="1:15">
      <c r="A20" t="s">
        <v>35</v>
      </c>
      <c r="B20" t="s">
        <v>7</v>
      </c>
      <c r="C20" s="7">
        <v>19</v>
      </c>
      <c r="D20" s="7">
        <v>109</v>
      </c>
      <c r="E20" s="9" t="s">
        <v>11</v>
      </c>
      <c r="F20" s="12">
        <v>75</v>
      </c>
      <c r="G20" s="12"/>
      <c r="H20" s="5">
        <v>8175</v>
      </c>
    </row>
    <row r="21" spans="1:15" ht="15.75" thickBot="1">
      <c r="A21" t="s">
        <v>36</v>
      </c>
      <c r="B21" t="s">
        <v>7</v>
      </c>
      <c r="C21" s="7">
        <v>62</v>
      </c>
      <c r="D21" s="7">
        <v>78</v>
      </c>
      <c r="E21" s="9" t="s">
        <v>11</v>
      </c>
      <c r="F21" s="12">
        <v>45</v>
      </c>
      <c r="G21" s="12"/>
      <c r="H21" s="5">
        <v>3510</v>
      </c>
    </row>
    <row r="22" spans="1:15">
      <c r="A22" s="4" t="s">
        <v>37</v>
      </c>
      <c r="B22" s="4"/>
      <c r="C22" s="8">
        <f>+SUM(C3:C21)</f>
        <v>4187</v>
      </c>
      <c r="D22" s="8"/>
      <c r="E22" s="10"/>
      <c r="F22" s="13"/>
      <c r="G22" s="13"/>
      <c r="H22" s="46">
        <f>+SUM(H3:H21)</f>
        <v>642023</v>
      </c>
      <c r="I22" s="11">
        <v>642353</v>
      </c>
      <c r="J22" t="s">
        <v>38</v>
      </c>
      <c r="K22" s="51" t="s">
        <v>39</v>
      </c>
      <c r="L22" s="51"/>
      <c r="M22" s="51"/>
      <c r="N22" s="51"/>
      <c r="O22" s="51"/>
    </row>
    <row r="23" spans="1:15">
      <c r="C23" s="7"/>
      <c r="D23" s="7"/>
      <c r="E23" s="9"/>
      <c r="F23" s="12"/>
      <c r="G23" s="12"/>
      <c r="H23" s="5"/>
      <c r="K23" s="51"/>
      <c r="L23" s="51"/>
      <c r="M23" s="51"/>
      <c r="N23" s="51"/>
      <c r="O23" s="51"/>
    </row>
    <row r="24" spans="1:15">
      <c r="A24" s="3" t="s">
        <v>40</v>
      </c>
      <c r="C24" s="7"/>
      <c r="D24" s="7"/>
      <c r="E24" s="9"/>
      <c r="F24" s="12"/>
      <c r="G24" s="12"/>
      <c r="H24" s="5"/>
    </row>
    <row r="25" spans="1:15">
      <c r="A25" t="s">
        <v>41</v>
      </c>
      <c r="B25" t="s">
        <v>40</v>
      </c>
      <c r="C25" s="7">
        <v>37</v>
      </c>
      <c r="D25" s="7">
        <v>15000</v>
      </c>
      <c r="E25" s="9" t="s">
        <v>9</v>
      </c>
      <c r="F25" s="12">
        <v>0.5</v>
      </c>
      <c r="G25" s="12"/>
      <c r="H25" s="5">
        <v>7500</v>
      </c>
    </row>
    <row r="26" spans="1:15">
      <c r="A26" t="s">
        <v>42</v>
      </c>
      <c r="B26" t="s">
        <v>40</v>
      </c>
      <c r="C26" s="7">
        <v>1365</v>
      </c>
      <c r="D26" s="7">
        <v>157773</v>
      </c>
      <c r="E26" s="9" t="s">
        <v>9</v>
      </c>
      <c r="F26" s="12">
        <v>1.5</v>
      </c>
      <c r="G26" s="12"/>
      <c r="H26" s="5">
        <v>236659</v>
      </c>
    </row>
    <row r="27" spans="1:15" ht="15.75" thickBot="1">
      <c r="A27" t="s">
        <v>43</v>
      </c>
      <c r="B27" t="s">
        <v>40</v>
      </c>
      <c r="C27" s="7">
        <v>87</v>
      </c>
      <c r="D27" s="7">
        <v>20815</v>
      </c>
      <c r="E27" s="9" t="s">
        <v>29</v>
      </c>
      <c r="F27" s="12">
        <v>0.6</v>
      </c>
      <c r="G27" s="12"/>
      <c r="H27" s="5">
        <v>12525</v>
      </c>
    </row>
    <row r="28" spans="1:15">
      <c r="A28" s="4" t="s">
        <v>37</v>
      </c>
      <c r="B28" s="4"/>
      <c r="C28" s="8">
        <f>+SUM(C25:C27)</f>
        <v>1489</v>
      </c>
      <c r="D28" s="8"/>
      <c r="E28" s="10"/>
      <c r="F28" s="13"/>
      <c r="G28" s="13"/>
      <c r="H28" s="8">
        <f>+SUM(H25:H27)</f>
        <v>256684</v>
      </c>
    </row>
    <row r="29" spans="1:15">
      <c r="C29" s="7"/>
      <c r="D29" s="7"/>
      <c r="E29" s="9"/>
      <c r="F29" s="12"/>
      <c r="G29" s="12"/>
      <c r="H29" s="5"/>
    </row>
    <row r="30" spans="1:15">
      <c r="A30" s="3" t="s">
        <v>44</v>
      </c>
      <c r="C30" s="7"/>
      <c r="D30" s="7"/>
      <c r="E30" s="9"/>
      <c r="F30" s="12"/>
      <c r="G30" s="12"/>
      <c r="H30" s="5"/>
    </row>
    <row r="31" spans="1:15">
      <c r="A31" t="s">
        <v>45</v>
      </c>
      <c r="B31" t="s">
        <v>44</v>
      </c>
      <c r="C31" s="7">
        <v>16162</v>
      </c>
      <c r="D31" s="7">
        <v>67424</v>
      </c>
      <c r="E31" s="9" t="s">
        <v>11</v>
      </c>
      <c r="F31" s="12">
        <v>30</v>
      </c>
      <c r="G31" s="12"/>
      <c r="H31" s="5">
        <v>2022720</v>
      </c>
    </row>
    <row r="32" spans="1:15">
      <c r="A32" t="s">
        <v>46</v>
      </c>
      <c r="B32" t="s">
        <v>44</v>
      </c>
      <c r="C32" s="7">
        <v>1702</v>
      </c>
      <c r="D32" s="7">
        <v>16114</v>
      </c>
      <c r="E32" s="9" t="s">
        <v>11</v>
      </c>
      <c r="F32" s="12">
        <v>11</v>
      </c>
      <c r="G32" s="12"/>
      <c r="H32" s="5">
        <v>177254</v>
      </c>
    </row>
    <row r="33" spans="1:8">
      <c r="A33" t="s">
        <v>47</v>
      </c>
      <c r="B33" t="s">
        <v>44</v>
      </c>
      <c r="C33" s="7" t="s">
        <v>13</v>
      </c>
      <c r="D33" s="7">
        <v>5947</v>
      </c>
      <c r="E33" s="9" t="s">
        <v>11</v>
      </c>
      <c r="F33" s="12">
        <v>43</v>
      </c>
      <c r="G33" s="12"/>
      <c r="H33" s="5">
        <v>255721</v>
      </c>
    </row>
    <row r="34" spans="1:8">
      <c r="A34" t="s">
        <v>48</v>
      </c>
      <c r="B34" t="s">
        <v>44</v>
      </c>
      <c r="C34" s="7" t="s">
        <v>13</v>
      </c>
      <c r="D34" s="7">
        <v>61</v>
      </c>
      <c r="E34" s="9" t="s">
        <v>11</v>
      </c>
      <c r="F34" s="12">
        <v>65</v>
      </c>
      <c r="G34" s="12"/>
      <c r="H34" s="5">
        <v>3965</v>
      </c>
    </row>
    <row r="35" spans="1:8" ht="15.75" thickBot="1">
      <c r="A35" t="s">
        <v>49</v>
      </c>
      <c r="B35" t="s">
        <v>44</v>
      </c>
      <c r="C35" s="7" t="s">
        <v>13</v>
      </c>
      <c r="D35" s="7">
        <v>93</v>
      </c>
      <c r="E35" s="9" t="s">
        <v>11</v>
      </c>
      <c r="F35" s="12">
        <v>75</v>
      </c>
      <c r="G35" s="12"/>
      <c r="H35" s="5">
        <v>6975</v>
      </c>
    </row>
    <row r="36" spans="1:8">
      <c r="A36" s="4" t="s">
        <v>37</v>
      </c>
      <c r="B36" s="4"/>
      <c r="C36" s="8">
        <f>+SUM(C31:C35)</f>
        <v>17864</v>
      </c>
      <c r="D36" s="8"/>
      <c r="E36" s="10"/>
      <c r="F36" s="13"/>
      <c r="G36" s="13"/>
      <c r="H36" s="8">
        <f>+SUM(H31:H35)</f>
        <v>2466635</v>
      </c>
    </row>
  </sheetData>
  <mergeCells count="1">
    <mergeCell ref="K22:O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workbookViewId="0">
      <selection activeCell="J28" sqref="J28"/>
    </sheetView>
  </sheetViews>
  <sheetFormatPr defaultRowHeight="15"/>
  <cols>
    <col min="1" max="1" width="14" customWidth="1"/>
    <col min="2" max="2" width="9.5703125" bestFit="1" customWidth="1"/>
    <col min="3" max="3" width="11.5703125" bestFit="1" customWidth="1"/>
    <col min="6" max="6" width="11.5703125" bestFit="1" customWidth="1"/>
  </cols>
  <sheetData>
    <row r="1" spans="1:6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>
      <c r="A2" s="15" t="s">
        <v>50</v>
      </c>
      <c r="B2" s="19">
        <v>1312</v>
      </c>
      <c r="C2" s="19">
        <v>296149</v>
      </c>
      <c r="D2" s="23" t="s">
        <v>27</v>
      </c>
      <c r="E2" s="25">
        <v>1.26</v>
      </c>
      <c r="F2" s="17">
        <v>373148</v>
      </c>
    </row>
    <row r="3" spans="1:6">
      <c r="A3" s="15" t="s">
        <v>51</v>
      </c>
      <c r="B3" s="19">
        <v>10</v>
      </c>
      <c r="C3" s="19">
        <v>500</v>
      </c>
      <c r="D3" s="23" t="s">
        <v>27</v>
      </c>
      <c r="E3" s="25">
        <v>0.75</v>
      </c>
      <c r="F3" s="17">
        <v>375</v>
      </c>
    </row>
    <row r="4" spans="1:6">
      <c r="A4" s="15" t="s">
        <v>52</v>
      </c>
      <c r="B4" s="19">
        <v>58</v>
      </c>
      <c r="C4" s="19">
        <v>16401</v>
      </c>
      <c r="D4" s="23" t="s">
        <v>29</v>
      </c>
      <c r="E4" s="25">
        <v>0.9</v>
      </c>
      <c r="F4" s="17">
        <v>14761</v>
      </c>
    </row>
    <row r="5" spans="1:6">
      <c r="A5" s="15" t="s">
        <v>53</v>
      </c>
      <c r="B5" s="19">
        <v>18</v>
      </c>
      <c r="C5" s="19">
        <v>1485</v>
      </c>
      <c r="D5" s="23" t="s">
        <v>27</v>
      </c>
      <c r="E5" s="25">
        <v>1</v>
      </c>
      <c r="F5" s="17">
        <v>1485</v>
      </c>
    </row>
    <row r="6" spans="1:6">
      <c r="A6" s="15" t="s">
        <v>54</v>
      </c>
      <c r="B6" s="19">
        <v>785</v>
      </c>
      <c r="C6" s="19">
        <v>70939</v>
      </c>
      <c r="D6" s="23" t="s">
        <v>27</v>
      </c>
      <c r="E6" s="25">
        <v>1.85</v>
      </c>
      <c r="F6" s="17">
        <v>131237</v>
      </c>
    </row>
    <row r="7" spans="1:6">
      <c r="A7" s="15" t="s">
        <v>55</v>
      </c>
      <c r="B7" s="19">
        <v>45</v>
      </c>
      <c r="C7" s="19">
        <v>9720</v>
      </c>
      <c r="D7" s="23" t="s">
        <v>27</v>
      </c>
      <c r="E7" s="25">
        <v>1.26</v>
      </c>
      <c r="F7" s="17">
        <v>12247</v>
      </c>
    </row>
    <row r="8" spans="1:6">
      <c r="A8" s="15" t="s">
        <v>56</v>
      </c>
      <c r="B8" s="19">
        <v>20</v>
      </c>
      <c r="C8" s="19">
        <v>1935</v>
      </c>
      <c r="D8" s="23" t="s">
        <v>29</v>
      </c>
      <c r="E8" s="25">
        <v>0.5</v>
      </c>
      <c r="F8" s="17">
        <v>968</v>
      </c>
    </row>
    <row r="9" spans="1:6">
      <c r="A9" s="15" t="s">
        <v>57</v>
      </c>
      <c r="B9" s="19">
        <v>6</v>
      </c>
      <c r="C9" s="19">
        <v>1425</v>
      </c>
      <c r="D9" s="23" t="s">
        <v>29</v>
      </c>
      <c r="E9" s="25">
        <v>0.6</v>
      </c>
      <c r="F9" s="17">
        <v>855</v>
      </c>
    </row>
    <row r="10" spans="1:6">
      <c r="A10" s="15" t="s">
        <v>58</v>
      </c>
      <c r="B10" s="19">
        <v>2</v>
      </c>
      <c r="C10" s="19">
        <v>1010</v>
      </c>
      <c r="D10" s="23" t="s">
        <v>29</v>
      </c>
      <c r="E10" s="25">
        <v>0.45</v>
      </c>
      <c r="F10" s="17">
        <v>455</v>
      </c>
    </row>
    <row r="11" spans="1:6">
      <c r="A11" s="15" t="s">
        <v>59</v>
      </c>
      <c r="B11" s="19" t="s">
        <v>13</v>
      </c>
      <c r="C11" s="19">
        <v>4000</v>
      </c>
      <c r="D11" s="23" t="s">
        <v>60</v>
      </c>
      <c r="E11" s="25">
        <v>1</v>
      </c>
      <c r="F11" s="17">
        <v>4000</v>
      </c>
    </row>
    <row r="12" spans="1:6">
      <c r="A12" s="15" t="s">
        <v>61</v>
      </c>
      <c r="B12" s="19">
        <v>900</v>
      </c>
      <c r="C12" s="19">
        <v>164589</v>
      </c>
      <c r="D12" s="23" t="s">
        <v>62</v>
      </c>
      <c r="E12" s="25">
        <v>0.75</v>
      </c>
      <c r="F12" s="17">
        <v>123442</v>
      </c>
    </row>
    <row r="13" spans="1:6">
      <c r="A13" s="15" t="s">
        <v>63</v>
      </c>
      <c r="B13" s="19">
        <v>414</v>
      </c>
      <c r="C13" s="19">
        <v>19010</v>
      </c>
      <c r="D13" s="23" t="s">
        <v>29</v>
      </c>
      <c r="E13" s="25">
        <v>0.6</v>
      </c>
      <c r="F13" s="17">
        <v>11406</v>
      </c>
    </row>
    <row r="14" spans="1:6">
      <c r="A14" s="15" t="s">
        <v>64</v>
      </c>
      <c r="B14" s="19">
        <v>980</v>
      </c>
      <c r="C14" s="19">
        <v>7270</v>
      </c>
      <c r="D14" s="23" t="s">
        <v>11</v>
      </c>
      <c r="E14" s="25">
        <v>13.5</v>
      </c>
      <c r="F14" s="17">
        <v>98145</v>
      </c>
    </row>
    <row r="15" spans="1:6">
      <c r="A15" s="15" t="s">
        <v>65</v>
      </c>
      <c r="B15" s="19">
        <v>362</v>
      </c>
      <c r="C15" s="19">
        <v>171182</v>
      </c>
      <c r="D15" s="23" t="s">
        <v>27</v>
      </c>
      <c r="E15" s="25">
        <v>1</v>
      </c>
      <c r="F15" s="17">
        <v>171182</v>
      </c>
    </row>
    <row r="16" spans="1:6">
      <c r="A16" s="15" t="s">
        <v>66</v>
      </c>
      <c r="B16" s="19">
        <v>60</v>
      </c>
      <c r="C16" s="19">
        <v>34109</v>
      </c>
      <c r="D16" s="23" t="s">
        <v>27</v>
      </c>
      <c r="E16" s="25"/>
      <c r="F16" s="17">
        <v>25582</v>
      </c>
    </row>
    <row r="17" spans="1:13" ht="15.75" thickBot="1">
      <c r="A17" s="16" t="s">
        <v>37</v>
      </c>
      <c r="B17" s="47">
        <f>+SUM(B2:B16)</f>
        <v>4972</v>
      </c>
      <c r="C17" s="20"/>
      <c r="D17" s="24"/>
      <c r="E17" s="26"/>
      <c r="F17" s="47">
        <f>+SUM(F2:F16)</f>
        <v>969288</v>
      </c>
      <c r="J17" s="48"/>
      <c r="K17" s="49" t="s">
        <v>30</v>
      </c>
      <c r="L17" s="49" t="s">
        <v>31</v>
      </c>
      <c r="M17" s="49"/>
    </row>
    <row r="18" spans="1:13">
      <c r="B18" s="27">
        <v>4975</v>
      </c>
      <c r="F18" s="27">
        <v>965288</v>
      </c>
      <c r="J18" s="50"/>
      <c r="K18" s="49" t="s">
        <v>30</v>
      </c>
      <c r="L18" s="49" t="s">
        <v>33</v>
      </c>
      <c r="M18" s="49"/>
    </row>
    <row r="19" spans="1:13">
      <c r="B19" s="9" t="s">
        <v>67</v>
      </c>
      <c r="F19" s="9" t="s">
        <v>67</v>
      </c>
    </row>
    <row r="20" spans="1:13">
      <c r="B20" s="9" t="s">
        <v>67</v>
      </c>
      <c r="F20" s="9" t="s">
        <v>67</v>
      </c>
    </row>
    <row r="21" spans="1:13">
      <c r="B21" s="9" t="s">
        <v>68</v>
      </c>
      <c r="F21" s="9" t="s">
        <v>68</v>
      </c>
    </row>
    <row r="22" spans="1:13" ht="15" customHeight="1">
      <c r="B22" s="52" t="s">
        <v>69</v>
      </c>
      <c r="F22" s="52" t="s">
        <v>69</v>
      </c>
    </row>
    <row r="23" spans="1:13">
      <c r="B23" s="52"/>
      <c r="F23" s="52"/>
    </row>
    <row r="24" spans="1:13">
      <c r="B24" s="52"/>
      <c r="F24" s="52"/>
    </row>
    <row r="25" spans="1:13">
      <c r="B25" s="52"/>
      <c r="F25" s="52"/>
    </row>
    <row r="26" spans="1:13">
      <c r="B26" s="52"/>
      <c r="F26" s="52"/>
    </row>
    <row r="27" spans="1:13">
      <c r="B27" s="52"/>
      <c r="F27" s="52"/>
    </row>
    <row r="28" spans="1:13">
      <c r="B28" s="52"/>
      <c r="F28" s="52"/>
    </row>
    <row r="29" spans="1:13">
      <c r="B29" s="52"/>
      <c r="F29" s="52"/>
    </row>
  </sheetData>
  <mergeCells count="2">
    <mergeCell ref="B22:B29"/>
    <mergeCell ref="F22:F2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FD9A-B313-4AA8-A3B4-B9160169F393}">
  <dimension ref="A1:F4"/>
  <sheetViews>
    <sheetView workbookViewId="0">
      <selection activeCell="H13" sqref="H13"/>
    </sheetView>
  </sheetViews>
  <sheetFormatPr defaultRowHeight="15"/>
  <cols>
    <col min="1" max="1" width="15.85546875" customWidth="1"/>
    <col min="2" max="2" width="10.5703125" bestFit="1" customWidth="1"/>
    <col min="3" max="3" width="13.28515625" bestFit="1" customWidth="1"/>
    <col min="5" max="5" width="9.28515625" bestFit="1" customWidth="1"/>
    <col min="6" max="6" width="14.28515625" bestFit="1" customWidth="1"/>
  </cols>
  <sheetData>
    <row r="1" spans="1:6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>
      <c r="A2" s="15" t="s">
        <v>70</v>
      </c>
      <c r="B2" s="17">
        <v>28504</v>
      </c>
      <c r="C2" s="17">
        <v>5322583</v>
      </c>
      <c r="D2" s="28" t="s">
        <v>62</v>
      </c>
      <c r="E2" s="34">
        <v>0.8</v>
      </c>
      <c r="F2" s="35">
        <v>4258066</v>
      </c>
    </row>
    <row r="3" spans="1:6">
      <c r="A3" s="15" t="s">
        <v>71</v>
      </c>
      <c r="B3" s="17">
        <v>284</v>
      </c>
      <c r="C3" s="17">
        <v>104399</v>
      </c>
      <c r="D3" s="28" t="s">
        <v>29</v>
      </c>
      <c r="E3" s="34">
        <v>0.35</v>
      </c>
      <c r="F3" s="35">
        <v>36540</v>
      </c>
    </row>
    <row r="4" spans="1:6" ht="15.75" thickBot="1">
      <c r="A4" s="16" t="s">
        <v>37</v>
      </c>
      <c r="B4" s="36">
        <f>+SUM(B2:B3)</f>
        <v>28788</v>
      </c>
      <c r="C4" s="16"/>
      <c r="D4" s="16"/>
      <c r="E4" s="16"/>
      <c r="F4" s="36">
        <f>+SUM(F2:F3)</f>
        <v>4294606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G9" sqref="G9"/>
    </sheetView>
  </sheetViews>
  <sheetFormatPr defaultRowHeight="15"/>
  <cols>
    <col min="1" max="1" width="13.85546875" customWidth="1"/>
    <col min="2" max="2" width="17.28515625" customWidth="1"/>
    <col min="3" max="3" width="10.5703125" bestFit="1" customWidth="1"/>
    <col min="4" max="4" width="29.5703125" customWidth="1"/>
    <col min="6" max="6" width="11.5703125" bestFit="1" customWidth="1"/>
    <col min="7" max="7" width="13.28515625" bestFit="1" customWidth="1"/>
  </cols>
  <sheetData>
    <row r="1" spans="1:7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72</v>
      </c>
      <c r="G1" s="1" t="s">
        <v>6</v>
      </c>
    </row>
    <row r="2" spans="1:7">
      <c r="A2" s="15" t="s">
        <v>73</v>
      </c>
      <c r="B2" s="15" t="s">
        <v>74</v>
      </c>
      <c r="C2" s="19">
        <v>67180</v>
      </c>
      <c r="D2" s="19">
        <v>106715</v>
      </c>
      <c r="E2" s="28" t="s">
        <v>75</v>
      </c>
      <c r="F2" s="30">
        <v>46.25</v>
      </c>
      <c r="G2" s="17">
        <v>4935568.75</v>
      </c>
    </row>
    <row r="3" spans="1:7">
      <c r="A3" s="15" t="s">
        <v>76</v>
      </c>
      <c r="B3" s="15" t="s">
        <v>74</v>
      </c>
      <c r="C3" s="19" t="s">
        <v>13</v>
      </c>
      <c r="D3" s="19">
        <v>42686</v>
      </c>
      <c r="E3" s="28" t="s">
        <v>11</v>
      </c>
      <c r="F3" s="30">
        <v>28050</v>
      </c>
      <c r="G3" s="17">
        <v>1216407.3</v>
      </c>
    </row>
    <row r="4" spans="1:7">
      <c r="A4" s="15" t="s">
        <v>77</v>
      </c>
      <c r="B4" s="15" t="s">
        <v>74</v>
      </c>
      <c r="C4" s="19">
        <v>40000</v>
      </c>
      <c r="D4" s="19">
        <v>200000</v>
      </c>
      <c r="E4" s="28" t="s">
        <v>11</v>
      </c>
      <c r="F4" s="30">
        <v>9</v>
      </c>
      <c r="G4" s="17">
        <v>1800000</v>
      </c>
    </row>
    <row r="5" spans="1:7">
      <c r="A5" s="15" t="s">
        <v>78</v>
      </c>
      <c r="B5" s="15" t="s">
        <v>74</v>
      </c>
      <c r="C5" s="19" t="s">
        <v>13</v>
      </c>
      <c r="D5" s="19">
        <v>74170</v>
      </c>
      <c r="E5" s="28" t="s">
        <v>60</v>
      </c>
      <c r="F5" s="30">
        <v>0.2</v>
      </c>
      <c r="G5" s="17">
        <v>14834</v>
      </c>
    </row>
    <row r="6" spans="1:7">
      <c r="A6" s="15" t="s">
        <v>79</v>
      </c>
      <c r="B6" s="15" t="s">
        <v>74</v>
      </c>
      <c r="C6" s="19">
        <v>2562</v>
      </c>
      <c r="D6" s="19">
        <v>26502</v>
      </c>
      <c r="E6" s="28" t="s">
        <v>11</v>
      </c>
      <c r="F6" s="30">
        <v>6.5</v>
      </c>
      <c r="G6" s="17">
        <v>172263</v>
      </c>
    </row>
    <row r="7" spans="1:7">
      <c r="A7" s="15" t="s">
        <v>80</v>
      </c>
      <c r="B7" s="15" t="s">
        <v>74</v>
      </c>
      <c r="C7" s="19">
        <v>40</v>
      </c>
      <c r="D7" s="19" t="s">
        <v>13</v>
      </c>
      <c r="E7" s="28" t="s">
        <v>13</v>
      </c>
      <c r="F7" s="30"/>
      <c r="G7" s="17">
        <v>70000</v>
      </c>
    </row>
    <row r="8" spans="1:7">
      <c r="A8" s="15" t="s">
        <v>81</v>
      </c>
      <c r="B8" s="15" t="s">
        <v>74</v>
      </c>
      <c r="C8" s="19" t="s">
        <v>13</v>
      </c>
      <c r="D8" s="19" t="s">
        <v>13</v>
      </c>
      <c r="E8" s="28" t="s">
        <v>13</v>
      </c>
      <c r="F8" s="30"/>
      <c r="G8" s="17">
        <v>36680</v>
      </c>
    </row>
    <row r="9" spans="1:7">
      <c r="A9" s="15" t="s">
        <v>82</v>
      </c>
      <c r="B9" s="15" t="s">
        <v>74</v>
      </c>
      <c r="C9" s="19">
        <v>1000</v>
      </c>
      <c r="D9" s="19" t="s">
        <v>83</v>
      </c>
      <c r="E9" s="28"/>
      <c r="F9" s="30"/>
      <c r="G9" s="19" t="s">
        <v>13</v>
      </c>
    </row>
    <row r="10" spans="1:7" ht="15.75" thickBot="1">
      <c r="A10" s="16" t="s">
        <v>37</v>
      </c>
      <c r="B10" s="16"/>
      <c r="C10" s="20">
        <f>+SUM(C2:C9)</f>
        <v>110782</v>
      </c>
      <c r="D10" s="20"/>
      <c r="E10" s="29"/>
      <c r="F10" s="31"/>
      <c r="G10" s="20">
        <f>+SUM(G2:G9)</f>
        <v>8245753.0499999998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56A3-83C4-427B-94EA-134FBBCA8646}">
  <dimension ref="A1:G9"/>
  <sheetViews>
    <sheetView workbookViewId="0">
      <selection activeCell="N34" sqref="N34"/>
    </sheetView>
  </sheetViews>
  <sheetFormatPr defaultRowHeight="15"/>
  <cols>
    <col min="3" max="4" width="11.5703125" bestFit="1" customWidth="1"/>
    <col min="7" max="7" width="12.5703125" bestFit="1" customWidth="1"/>
  </cols>
  <sheetData>
    <row r="1" spans="1:7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5" t="s">
        <v>84</v>
      </c>
      <c r="B2" s="15" t="s">
        <v>85</v>
      </c>
      <c r="C2" s="17">
        <v>28400</v>
      </c>
      <c r="D2" s="17">
        <v>14200</v>
      </c>
      <c r="E2" s="21" t="s">
        <v>11</v>
      </c>
      <c r="F2" s="38">
        <v>18</v>
      </c>
      <c r="G2" s="35">
        <v>255600</v>
      </c>
    </row>
    <row r="3" spans="1:7">
      <c r="A3" s="15" t="s">
        <v>86</v>
      </c>
      <c r="B3" s="15" t="s">
        <v>85</v>
      </c>
      <c r="C3" s="17">
        <v>12600</v>
      </c>
      <c r="D3" s="17">
        <v>6300</v>
      </c>
      <c r="E3" s="21" t="s">
        <v>11</v>
      </c>
      <c r="F3" s="38">
        <v>23</v>
      </c>
      <c r="G3" s="35">
        <v>144900</v>
      </c>
    </row>
    <row r="4" spans="1:7">
      <c r="A4" s="15" t="s">
        <v>87</v>
      </c>
      <c r="B4" s="15" t="s">
        <v>85</v>
      </c>
      <c r="C4" s="17">
        <v>68860</v>
      </c>
      <c r="D4" s="17">
        <v>30119</v>
      </c>
      <c r="E4" s="21" t="s">
        <v>11</v>
      </c>
      <c r="F4" s="38">
        <v>25</v>
      </c>
      <c r="G4" s="35">
        <v>752975</v>
      </c>
    </row>
    <row r="5" spans="1:7">
      <c r="A5" s="15" t="s">
        <v>88</v>
      </c>
      <c r="B5" s="15" t="s">
        <v>85</v>
      </c>
      <c r="C5" s="17">
        <v>3000</v>
      </c>
      <c r="D5" s="17">
        <v>6000</v>
      </c>
      <c r="E5" s="21" t="s">
        <v>11</v>
      </c>
      <c r="F5" s="38">
        <v>10</v>
      </c>
      <c r="G5" s="35">
        <v>60000</v>
      </c>
    </row>
    <row r="6" spans="1:7">
      <c r="A6" s="15" t="s">
        <v>89</v>
      </c>
      <c r="B6" s="15" t="s">
        <v>85</v>
      </c>
      <c r="C6" s="17">
        <v>3100</v>
      </c>
      <c r="D6" s="17">
        <v>31000</v>
      </c>
      <c r="E6" s="21" t="s">
        <v>90</v>
      </c>
      <c r="F6" s="38">
        <v>1.6</v>
      </c>
      <c r="G6" s="35">
        <v>49600</v>
      </c>
    </row>
    <row r="7" spans="1:7">
      <c r="A7" s="15" t="s">
        <v>91</v>
      </c>
      <c r="B7" s="15" t="s">
        <v>85</v>
      </c>
      <c r="C7" s="17">
        <v>150</v>
      </c>
      <c r="D7" s="17">
        <v>250</v>
      </c>
      <c r="E7" s="21" t="s">
        <v>11</v>
      </c>
      <c r="F7" s="38">
        <v>25</v>
      </c>
      <c r="G7" s="35">
        <v>6250</v>
      </c>
    </row>
    <row r="8" spans="1:7">
      <c r="A8" s="15" t="s">
        <v>92</v>
      </c>
      <c r="B8" s="15" t="s">
        <v>85</v>
      </c>
      <c r="C8" s="17">
        <v>30</v>
      </c>
      <c r="D8" s="17">
        <v>30</v>
      </c>
      <c r="E8" s="21" t="s">
        <v>11</v>
      </c>
      <c r="F8" s="38">
        <v>26</v>
      </c>
      <c r="G8" s="35">
        <v>780</v>
      </c>
    </row>
    <row r="9" spans="1:7" ht="15.75" thickBot="1">
      <c r="A9" s="16" t="s">
        <v>37</v>
      </c>
      <c r="B9" s="16"/>
      <c r="C9" s="18">
        <f>+SUM(C2:C8)</f>
        <v>116140</v>
      </c>
      <c r="D9" s="18"/>
      <c r="E9" s="22"/>
      <c r="F9" s="39"/>
      <c r="G9" s="18">
        <f>+SUM(G2:G8)</f>
        <v>1270105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9BE1-92B1-4F36-A554-AD9C6E96E0FE}">
  <dimension ref="A1:F3"/>
  <sheetViews>
    <sheetView workbookViewId="0">
      <selection activeCell="F3" sqref="F3"/>
    </sheetView>
  </sheetViews>
  <sheetFormatPr defaultRowHeight="15"/>
  <cols>
    <col min="2" max="3" width="9.5703125" bestFit="1" customWidth="1"/>
    <col min="5" max="5" width="9.28515625" bestFit="1" customWidth="1"/>
    <col min="6" max="6" width="11.5703125" bestFit="1" customWidth="1"/>
  </cols>
  <sheetData>
    <row r="1" spans="1:6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>
      <c r="A2" s="15" t="s">
        <v>93</v>
      </c>
      <c r="B2" s="17">
        <v>1000</v>
      </c>
      <c r="C2" s="17">
        <v>2000</v>
      </c>
      <c r="D2" s="28" t="s">
        <v>11</v>
      </c>
      <c r="E2" s="34">
        <v>10</v>
      </c>
      <c r="F2" s="35">
        <v>20000</v>
      </c>
    </row>
    <row r="3" spans="1:6" ht="15.75" thickBot="1">
      <c r="A3" s="16" t="s">
        <v>37</v>
      </c>
      <c r="B3" s="18">
        <f>+SUM(B2)</f>
        <v>1000</v>
      </c>
      <c r="C3" s="18"/>
      <c r="D3" s="29"/>
      <c r="E3" s="37"/>
      <c r="F3" s="18">
        <f>+SUM(F2)</f>
        <v>20000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topLeftCell="A12" workbookViewId="0">
      <selection activeCell="F40" sqref="F40"/>
    </sheetView>
  </sheetViews>
  <sheetFormatPr defaultRowHeight="15"/>
  <cols>
    <col min="3" max="3" width="13.28515625" bestFit="1" customWidth="1"/>
    <col min="6" max="6" width="15.28515625" bestFit="1" customWidth="1"/>
  </cols>
  <sheetData>
    <row r="1" spans="1:6" ht="15.75" thickBot="1">
      <c r="A1" s="1" t="s">
        <v>94</v>
      </c>
      <c r="B1" s="1" t="s">
        <v>1</v>
      </c>
      <c r="C1" s="1" t="s">
        <v>95</v>
      </c>
      <c r="D1" s="1" t="s">
        <v>4</v>
      </c>
      <c r="E1" s="1" t="s">
        <v>5</v>
      </c>
      <c r="F1" s="1" t="s">
        <v>6</v>
      </c>
    </row>
    <row r="2" spans="1:6" ht="15.75" thickBot="1">
      <c r="A2" t="s">
        <v>96</v>
      </c>
      <c r="B2" t="s">
        <v>97</v>
      </c>
      <c r="C2" s="5">
        <v>25000</v>
      </c>
      <c r="D2" s="9" t="s">
        <v>98</v>
      </c>
      <c r="E2" s="32">
        <v>18</v>
      </c>
      <c r="F2" s="33">
        <v>450000</v>
      </c>
    </row>
    <row r="3" spans="1:6">
      <c r="A3" s="4" t="s">
        <v>37</v>
      </c>
      <c r="B3" s="4"/>
      <c r="C3" s="6"/>
      <c r="D3" s="10"/>
      <c r="E3" s="40"/>
      <c r="F3" s="41">
        <f>+SUM(F2)</f>
        <v>450000</v>
      </c>
    </row>
    <row r="4" spans="1:6">
      <c r="C4" s="5"/>
      <c r="D4" s="9"/>
      <c r="E4" s="32"/>
      <c r="F4" s="33"/>
    </row>
    <row r="5" spans="1:6">
      <c r="A5" t="s">
        <v>99</v>
      </c>
      <c r="B5" t="s">
        <v>99</v>
      </c>
      <c r="C5" s="5">
        <v>150000</v>
      </c>
      <c r="D5" s="9" t="s">
        <v>100</v>
      </c>
      <c r="E5" s="32">
        <v>0.5</v>
      </c>
      <c r="F5" s="33">
        <v>75000</v>
      </c>
    </row>
    <row r="6" spans="1:6" ht="15.75" thickBot="1">
      <c r="A6" t="s">
        <v>101</v>
      </c>
      <c r="B6" t="s">
        <v>99</v>
      </c>
      <c r="C6" s="5">
        <v>220000</v>
      </c>
      <c r="D6" s="9" t="s">
        <v>102</v>
      </c>
      <c r="E6" s="32">
        <v>0.22</v>
      </c>
      <c r="F6" s="33">
        <v>48400</v>
      </c>
    </row>
    <row r="7" spans="1:6">
      <c r="A7" s="4" t="s">
        <v>37</v>
      </c>
      <c r="B7" s="4"/>
      <c r="C7" s="6"/>
      <c r="D7" s="10"/>
      <c r="E7" s="40"/>
      <c r="F7" s="41">
        <f>+SUM(F5:F6)</f>
        <v>123400</v>
      </c>
    </row>
    <row r="8" spans="1:6">
      <c r="C8" s="5"/>
      <c r="D8" s="9"/>
      <c r="E8" s="32"/>
      <c r="F8" s="33"/>
    </row>
    <row r="9" spans="1:6">
      <c r="A9" t="s">
        <v>103</v>
      </c>
      <c r="B9" t="s">
        <v>104</v>
      </c>
      <c r="C9" s="5">
        <v>36047</v>
      </c>
      <c r="D9" s="9" t="s">
        <v>100</v>
      </c>
      <c r="E9" s="32">
        <v>75</v>
      </c>
      <c r="F9" s="33">
        <v>2703525</v>
      </c>
    </row>
    <row r="10" spans="1:6">
      <c r="A10" t="s">
        <v>105</v>
      </c>
      <c r="B10" t="s">
        <v>104</v>
      </c>
      <c r="C10" s="5">
        <v>1102</v>
      </c>
      <c r="D10" s="9" t="s">
        <v>100</v>
      </c>
      <c r="E10" s="32">
        <v>81</v>
      </c>
      <c r="F10" s="33">
        <v>89262</v>
      </c>
    </row>
    <row r="11" spans="1:6">
      <c r="A11" t="s">
        <v>106</v>
      </c>
      <c r="B11" t="s">
        <v>104</v>
      </c>
      <c r="C11" s="5">
        <v>35547</v>
      </c>
      <c r="D11" s="9" t="s">
        <v>100</v>
      </c>
      <c r="E11" s="32">
        <v>58</v>
      </c>
      <c r="F11" s="33">
        <v>2031726</v>
      </c>
    </row>
    <row r="12" spans="1:6">
      <c r="A12" t="s">
        <v>107</v>
      </c>
      <c r="B12" t="s">
        <v>104</v>
      </c>
      <c r="C12" s="5">
        <v>11799</v>
      </c>
      <c r="D12" s="9" t="s">
        <v>100</v>
      </c>
      <c r="E12" s="32">
        <v>25</v>
      </c>
      <c r="F12" s="33">
        <v>294975</v>
      </c>
    </row>
    <row r="13" spans="1:6" ht="15.75" thickBot="1">
      <c r="A13" t="s">
        <v>108</v>
      </c>
      <c r="B13" t="s">
        <v>104</v>
      </c>
      <c r="C13" s="5">
        <v>11000</v>
      </c>
      <c r="D13" s="9" t="s">
        <v>100</v>
      </c>
      <c r="E13" s="32">
        <v>4</v>
      </c>
      <c r="F13" s="33">
        <v>44000</v>
      </c>
    </row>
    <row r="14" spans="1:6">
      <c r="A14" s="4" t="s">
        <v>37</v>
      </c>
      <c r="B14" s="4"/>
      <c r="C14" s="6"/>
      <c r="D14" s="10"/>
      <c r="E14" s="40"/>
      <c r="F14" s="41">
        <f>+SUM(F9:F13)</f>
        <v>5163488</v>
      </c>
    </row>
    <row r="15" spans="1:6">
      <c r="C15" s="5"/>
      <c r="D15" s="9"/>
      <c r="E15" s="32"/>
      <c r="F15" s="33"/>
    </row>
    <row r="16" spans="1:6">
      <c r="C16" s="5"/>
      <c r="D16" s="9"/>
      <c r="E16" s="32"/>
      <c r="F16" s="33"/>
    </row>
    <row r="17" spans="1:11">
      <c r="A17" t="s">
        <v>109</v>
      </c>
      <c r="B17" t="s">
        <v>110</v>
      </c>
      <c r="C17" s="5">
        <v>175000</v>
      </c>
      <c r="D17" s="9" t="s">
        <v>100</v>
      </c>
      <c r="E17" s="32">
        <v>6</v>
      </c>
      <c r="F17" s="33">
        <v>1050000</v>
      </c>
    </row>
    <row r="18" spans="1:11">
      <c r="A18" t="s">
        <v>110</v>
      </c>
      <c r="B18" t="s">
        <v>110</v>
      </c>
      <c r="C18" s="5">
        <v>15000</v>
      </c>
      <c r="D18" s="9" t="s">
        <v>100</v>
      </c>
      <c r="E18" s="32">
        <v>2.5</v>
      </c>
      <c r="F18" s="33">
        <v>37500</v>
      </c>
    </row>
    <row r="19" spans="1:11" ht="15.75" thickBot="1">
      <c r="A19" t="s">
        <v>111</v>
      </c>
      <c r="B19" t="s">
        <v>110</v>
      </c>
      <c r="C19" s="5">
        <v>1710000</v>
      </c>
      <c r="D19" s="9" t="s">
        <v>60</v>
      </c>
      <c r="E19" s="32">
        <v>0.2</v>
      </c>
      <c r="F19" s="33">
        <v>342000</v>
      </c>
    </row>
    <row r="20" spans="1:11">
      <c r="A20" s="4" t="s">
        <v>37</v>
      </c>
      <c r="B20" s="4"/>
      <c r="C20" s="6"/>
      <c r="D20" s="10"/>
      <c r="E20" s="40"/>
      <c r="F20" s="41">
        <f>+SUM(F17:F19)</f>
        <v>1429500</v>
      </c>
    </row>
    <row r="21" spans="1:11">
      <c r="C21" s="5"/>
      <c r="D21" s="9"/>
      <c r="E21" s="32"/>
      <c r="F21" s="33"/>
    </row>
    <row r="22" spans="1:11" ht="15.75" thickBot="1">
      <c r="A22" t="s">
        <v>112</v>
      </c>
      <c r="B22" t="s">
        <v>113</v>
      </c>
      <c r="C22" s="5">
        <v>2200000</v>
      </c>
      <c r="D22" s="9" t="s">
        <v>60</v>
      </c>
      <c r="E22" s="32">
        <v>0.5</v>
      </c>
      <c r="F22" s="33">
        <v>1100000</v>
      </c>
    </row>
    <row r="23" spans="1:11">
      <c r="A23" s="4" t="s">
        <v>37</v>
      </c>
      <c r="B23" s="4"/>
      <c r="C23" s="6"/>
      <c r="D23" s="10"/>
      <c r="E23" s="4"/>
      <c r="F23" s="41">
        <f>+SUM(F22)</f>
        <v>1100000</v>
      </c>
    </row>
    <row r="25" spans="1:11">
      <c r="A25" s="53" t="s">
        <v>114</v>
      </c>
      <c r="B25" s="53"/>
      <c r="C25" s="53"/>
      <c r="D25" s="53"/>
      <c r="E25" s="53"/>
      <c r="F25" s="42">
        <f>+SUM(F23,F20,F14,F7,F3)</f>
        <v>8266388</v>
      </c>
    </row>
    <row r="29" spans="1:1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1" spans="1:11">
      <c r="A31" s="53" t="s">
        <v>115</v>
      </c>
      <c r="B31" s="53"/>
      <c r="C31" s="53"/>
      <c r="D31" s="53"/>
      <c r="E31" s="53"/>
      <c r="F31" s="45">
        <v>284088</v>
      </c>
    </row>
    <row r="32" spans="1:11">
      <c r="A32" s="53" t="s">
        <v>116</v>
      </c>
      <c r="B32" s="53"/>
      <c r="C32" s="53"/>
      <c r="D32" s="53"/>
      <c r="E32" s="53"/>
      <c r="F32" s="44">
        <v>28009165</v>
      </c>
    </row>
  </sheetData>
  <mergeCells count="3">
    <mergeCell ref="A25:E25"/>
    <mergeCell ref="A31:E31"/>
    <mergeCell ref="A32:E3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Props1.xml><?xml version="1.0" encoding="utf-8"?>
<ds:datastoreItem xmlns:ds="http://schemas.openxmlformats.org/officeDocument/2006/customXml" ds:itemID="{4EAB17FB-76D6-4586-BFA4-8EB6FC24D88E}"/>
</file>

<file path=customXml/itemProps2.xml><?xml version="1.0" encoding="utf-8"?>
<ds:datastoreItem xmlns:ds="http://schemas.openxmlformats.org/officeDocument/2006/customXml" ds:itemID="{B74E479C-17D7-4723-B0B5-285BE253A5C4}"/>
</file>

<file path=customXml/itemProps3.xml><?xml version="1.0" encoding="utf-8"?>
<ds:datastoreItem xmlns:ds="http://schemas.openxmlformats.org/officeDocument/2006/customXml" ds:itemID="{5AF50268-AEA7-4A58-9942-3C327F007D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2025-05-10T21:28:10Z</dcterms:created>
  <dcterms:modified xsi:type="dcterms:W3CDTF">2025-05-21T21:54:14Z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